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 lockWindows="false"/>
  <bookViews>
    <workbookView showHorizontalScroll="true" showVerticalScroll="true" showSheetTabs="true" xWindow="0" yWindow="0" windowWidth="16384" windowHeight="8192" tabRatio="211" firstSheet="0" activeTab="0"/>
  </bookViews>
  <sheets>
    <sheet name="Sheet1" sheetId="1" state="visible" r:id="rId2"/>
  </sheets>
  <calcPr iterateCount="100" refMode="A1" iterate="false" iterateDelta="0.001"/>
</workbook>
</file>

<file path=xl/sharedStrings.xml><?xml version="1.0" encoding="utf-8"?>
<sst xmlns="http://schemas.openxmlformats.org/spreadsheetml/2006/main" count="95" uniqueCount="46">
  <si>
    <t>FM open space calculator</t>
  </si>
  <si>
    <t>Used to estimate FM signal conditions on particular place </t>
  </si>
  <si>
    <t>at L distance from broadcasting tower</t>
  </si>
  <si>
    <t>Nominal broadcasting power</t>
  </si>
  <si>
    <t>Pn =</t>
  </si>
  <si>
    <t>W</t>
  </si>
  <si>
    <t>(FM broadcasting station power)</t>
  </si>
  <si>
    <t>BB center distance [km]</t>
  </si>
  <si>
    <t>L =</t>
  </si>
  <si>
    <t>km</t>
  </si>
  <si>
    <t>(use max cca 100km)</t>
  </si>
  <si>
    <t>BB area coverage (dia)</t>
  </si>
  <si>
    <t>d =</t>
  </si>
  <si>
    <t>(use max cca 10km)</t>
  </si>
  <si>
    <t>BB Tx power</t>
  </si>
  <si>
    <t>Pbb =</t>
  </si>
  <si>
    <t>(maximum 25W)</t>
  </si>
  <si>
    <t>Expected signal differrence (should be &gt; 0db, &gt;6db can be usefull)</t>
  </si>
  <si>
    <t>Worst</t>
  </si>
  <si>
    <t>AdiffW =</t>
  </si>
  <si>
    <t>db</t>
  </si>
  <si>
    <t>Center</t>
  </si>
  <si>
    <t>AdiffC =</t>
  </si>
  <si>
    <t>Best</t>
  </si>
  <si>
    <t>AdiffB =</t>
  </si>
  <si>
    <t>Bellow this h, more than 50% energy loss @ far area border</t>
  </si>
  <si>
    <t>Minimum antenna height 2m, nothing in direction close than 200m</t>
  </si>
  <si>
    <t>For best performance must correspond to following:</t>
  </si>
  <si>
    <t>Critical BB Tx antenna height</t>
  </si>
  <si>
    <t>hc =</t>
  </si>
  <si>
    <t>m</t>
  </si>
  <si>
    <t>(If bellow, divide  Pbb /2 or more according to power loss)</t>
  </si>
  <si>
    <t>Broadcasting radio</t>
  </si>
  <si>
    <t>distance [km]</t>
  </si>
  <si>
    <t>Frequency [GHz]</t>
  </si>
  <si>
    <t>Ghz</t>
  </si>
  <si>
    <t>FSPL[db]</t>
  </si>
  <si>
    <t>Tx Power [W]</t>
  </si>
  <si>
    <t>Tx power [db]</t>
  </si>
  <si>
    <t>dbm</t>
  </si>
  <si>
    <t>FM antenne gain [db]</t>
  </si>
  <si>
    <t>Signal at distance</t>
  </si>
  <si>
    <t>dbuV</t>
  </si>
  <si>
    <t>BlackBox</t>
  </si>
  <si>
    <t>Difference (must be &gt; 3)</t>
  </si>
  <si>
    <t>Fressnell zone BB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</si>
</sst>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;[RED]\-0.0"/>
    <numFmt numFmtId="166" formatCode="0"/>
    <numFmt numFmtId="167" formatCode="0.0"/>
  </numFmts>
  <fonts count="9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"/>
      <family val="2"/>
    </font>
    <font>
      <sz val="10"/>
      <color rgb="FFEEEEEE"/>
      <name val="Arial"/>
      <family val="2"/>
    </font>
    <font>
      <b val="true"/>
      <sz val="10"/>
      <name val="Arial"/>
      <family val="2"/>
    </font>
    <font>
      <sz val="10"/>
      <color rgb="FFB2B2B2"/>
      <name val="Arial"/>
      <family val="2"/>
    </font>
    <font>
      <b val="true"/>
      <sz val="10"/>
      <color rgb="FFEEEEEE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9FF66"/>
        <bgColor rgb="FFCCFFCC"/>
      </patternFill>
    </fill>
    <fill>
      <patternFill patternType="solid">
        <fgColor rgb="FFEEEEEE"/>
        <bgColor rgb="FFFFFFCC"/>
      </patternFill>
    </fill>
    <fill>
      <patternFill patternType="solid">
        <fgColor rgb="FFCCFFCC"/>
        <bgColor rgb="FFCCFFFF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0" xfId="0" applyFont="fals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5" fontId="6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6" fontId="6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7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7" fontId="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7" fontId="8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5" fontId="8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2B2B2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FF66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53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6" activeCellId="0" sqref="D6"/>
    </sheetView>
  </sheetViews>
  <sheetFormatPr defaultRowHeight="12.8"/>
  <cols>
    <col collapsed="false" hidden="false" max="1" min="1" style="1" width="1.4030612244898"/>
    <col collapsed="false" hidden="false" max="2" min="2" style="1" width="27.3571428571429"/>
    <col collapsed="false" hidden="false" max="3" min="3" style="1" width="9.58673469387755"/>
    <col collapsed="false" hidden="false" max="4" min="4" style="1" width="11.5204081632653"/>
    <col collapsed="false" hidden="false" max="5" min="5" style="1" width="9.58673469387755"/>
    <col collapsed="false" hidden="false" max="6" min="6" style="1" width="8.17857142857143"/>
    <col collapsed="false" hidden="false" max="7" min="7" style="1" width="8.45918367346939"/>
    <col collapsed="false" hidden="false" max="8" min="8" style="1" width="7.89285714285714"/>
    <col collapsed="false" hidden="false" max="9" min="9" style="1" width="1.4030612244898"/>
    <col collapsed="false" hidden="false" max="10" min="10" style="1" width="13.2551020408163"/>
    <col collapsed="false" hidden="false" max="16" min="11" style="1" width="11.5204081632653"/>
    <col collapsed="false" hidden="false" max="17" min="17" style="1" width="2.81632653061224"/>
    <col collapsed="false" hidden="false" max="1025" min="18" style="1" width="11.5204081632653"/>
  </cols>
  <sheetData>
    <row r="1" customFormat="false" ht="19.4" hidden="false" customHeight="true" outlineLevel="0" collapsed="false">
      <c r="A1" s="2"/>
      <c r="B1" s="3" t="s">
        <v>0</v>
      </c>
      <c r="C1" s="2"/>
      <c r="D1" s="2"/>
      <c r="E1" s="2"/>
      <c r="F1" s="4"/>
      <c r="G1" s="4"/>
      <c r="H1" s="4"/>
      <c r="I1" s="4"/>
    </row>
    <row r="2" customFormat="false" ht="14.15" hidden="false" customHeight="true" outlineLevel="0" collapsed="false">
      <c r="A2" s="2"/>
      <c r="B2" s="5" t="s">
        <v>1</v>
      </c>
      <c r="C2" s="2"/>
      <c r="D2" s="2"/>
      <c r="E2" s="2"/>
      <c r="F2" s="4"/>
      <c r="G2" s="4"/>
      <c r="H2" s="4"/>
      <c r="I2" s="4"/>
    </row>
    <row r="3" customFormat="false" ht="13.4" hidden="false" customHeight="true" outlineLevel="0" collapsed="false">
      <c r="A3" s="2"/>
      <c r="B3" s="5" t="s">
        <v>2</v>
      </c>
      <c r="C3" s="2"/>
      <c r="D3" s="2"/>
      <c r="E3" s="2"/>
      <c r="F3" s="4"/>
      <c r="G3" s="4"/>
      <c r="H3" s="4"/>
      <c r="I3" s="4"/>
    </row>
    <row r="4" customFormat="false" ht="7.45" hidden="false" customHeight="true" outlineLevel="0" collapsed="false">
      <c r="A4" s="2"/>
      <c r="B4" s="5"/>
      <c r="C4" s="2"/>
      <c r="D4" s="2"/>
      <c r="E4" s="2"/>
      <c r="F4" s="4"/>
      <c r="G4" s="4"/>
      <c r="H4" s="4"/>
      <c r="I4" s="4"/>
    </row>
    <row r="5" customFormat="false" ht="12.8" hidden="false" customHeight="false" outlineLevel="0" collapsed="false">
      <c r="A5" s="2"/>
      <c r="B5" s="6" t="s">
        <v>3</v>
      </c>
      <c r="C5" s="7" t="s">
        <v>4</v>
      </c>
      <c r="D5" s="8" t="n">
        <v>2000</v>
      </c>
      <c r="E5" s="6" t="s">
        <v>5</v>
      </c>
      <c r="F5" s="4"/>
      <c r="G5" s="4"/>
      <c r="H5" s="4"/>
      <c r="I5" s="4"/>
    </row>
    <row r="6" customFormat="false" ht="12.8" hidden="false" customHeight="false" outlineLevel="0" collapsed="false">
      <c r="A6" s="2"/>
      <c r="B6" s="5" t="s">
        <v>6</v>
      </c>
      <c r="C6" s="9"/>
      <c r="D6" s="2"/>
      <c r="E6" s="2"/>
      <c r="F6" s="4"/>
      <c r="G6" s="4"/>
      <c r="H6" s="4"/>
      <c r="I6" s="4"/>
    </row>
    <row r="7" customFormat="false" ht="12.8" hidden="false" customHeight="false" outlineLevel="0" collapsed="false">
      <c r="A7" s="2"/>
      <c r="B7" s="6" t="s">
        <v>7</v>
      </c>
      <c r="C7" s="7" t="s">
        <v>8</v>
      </c>
      <c r="D7" s="10" t="n">
        <v>25</v>
      </c>
      <c r="E7" s="6" t="s">
        <v>9</v>
      </c>
      <c r="F7" s="4"/>
      <c r="G7" s="4"/>
      <c r="H7" s="4"/>
      <c r="I7" s="4"/>
    </row>
    <row r="8" customFormat="false" ht="12.8" hidden="false" customHeight="false" outlineLevel="0" collapsed="false">
      <c r="A8" s="2"/>
      <c r="B8" s="5" t="s">
        <v>10</v>
      </c>
      <c r="C8" s="6"/>
      <c r="D8" s="2"/>
      <c r="E8" s="6"/>
      <c r="F8" s="4"/>
      <c r="G8" s="4"/>
      <c r="H8" s="4"/>
      <c r="I8" s="4"/>
    </row>
    <row r="9" customFormat="false" ht="12.8" hidden="false" customHeight="false" outlineLevel="0" collapsed="false">
      <c r="A9" s="2"/>
      <c r="B9" s="6" t="s">
        <v>11</v>
      </c>
      <c r="C9" s="7" t="s">
        <v>12</v>
      </c>
      <c r="D9" s="10" t="n">
        <v>4</v>
      </c>
      <c r="E9" s="6" t="s">
        <v>9</v>
      </c>
      <c r="F9" s="4"/>
      <c r="G9" s="4"/>
      <c r="H9" s="4"/>
      <c r="I9" s="4"/>
    </row>
    <row r="10" customFormat="false" ht="12.8" hidden="false" customHeight="false" outlineLevel="0" collapsed="false">
      <c r="A10" s="2"/>
      <c r="B10" s="5" t="s">
        <v>13</v>
      </c>
      <c r="C10" s="6"/>
      <c r="D10" s="2"/>
      <c r="E10" s="2"/>
      <c r="F10" s="4"/>
      <c r="G10" s="4"/>
      <c r="H10" s="4"/>
      <c r="I10" s="4"/>
    </row>
    <row r="11" customFormat="false" ht="12.8" hidden="false" customHeight="false" outlineLevel="0" collapsed="false">
      <c r="A11" s="2"/>
      <c r="B11" s="6" t="s">
        <v>14</v>
      </c>
      <c r="C11" s="7" t="s">
        <v>15</v>
      </c>
      <c r="D11" s="10" t="n">
        <v>25</v>
      </c>
      <c r="E11" s="6" t="s">
        <v>5</v>
      </c>
      <c r="F11" s="4"/>
      <c r="G11" s="4"/>
      <c r="H11" s="4"/>
      <c r="I11" s="4"/>
    </row>
    <row r="12" customFormat="false" ht="12.8" hidden="false" customHeight="false" outlineLevel="0" collapsed="false">
      <c r="A12" s="2"/>
      <c r="B12" s="2" t="s">
        <v>16</v>
      </c>
      <c r="C12" s="6"/>
      <c r="D12" s="2"/>
      <c r="E12" s="2"/>
      <c r="F12" s="4"/>
      <c r="G12" s="4"/>
      <c r="H12" s="4"/>
      <c r="I12" s="4"/>
    </row>
    <row r="13" customFormat="false" ht="12.8" hidden="false" customHeight="false" outlineLevel="0" collapsed="false">
      <c r="A13" s="2"/>
      <c r="B13" s="2"/>
      <c r="C13" s="6"/>
      <c r="D13" s="2"/>
      <c r="E13" s="2"/>
      <c r="F13" s="4"/>
      <c r="G13" s="4"/>
      <c r="H13" s="4"/>
      <c r="I13" s="4"/>
    </row>
    <row r="14" customFormat="false" ht="12.8" hidden="false" customHeight="false" outlineLevel="0" collapsed="false">
      <c r="A14" s="2"/>
      <c r="B14" s="2"/>
      <c r="C14" s="6"/>
      <c r="D14" s="2"/>
      <c r="E14" s="2"/>
      <c r="F14" s="4"/>
      <c r="G14" s="4"/>
      <c r="H14" s="4"/>
      <c r="I14" s="4"/>
    </row>
    <row r="15" customFormat="false" ht="12.8" hidden="false" customHeight="false" outlineLevel="0" collapsed="false">
      <c r="A15" s="2"/>
      <c r="B15" s="2"/>
      <c r="C15" s="6"/>
      <c r="D15" s="2"/>
      <c r="E15" s="2"/>
      <c r="F15" s="4"/>
      <c r="G15" s="4"/>
      <c r="H15" s="4"/>
      <c r="I15" s="4"/>
    </row>
    <row r="16" customFormat="false" ht="12.8" hidden="false" customHeight="false" outlineLevel="0" collapsed="false">
      <c r="A16" s="2"/>
      <c r="B16" s="2" t="s">
        <v>17</v>
      </c>
      <c r="C16" s="6"/>
      <c r="D16" s="2"/>
      <c r="E16" s="2"/>
      <c r="F16" s="4"/>
      <c r="G16" s="4"/>
      <c r="H16" s="4"/>
      <c r="I16" s="4"/>
    </row>
    <row r="17" customFormat="false" ht="12.8" hidden="false" customHeight="false" outlineLevel="0" collapsed="false">
      <c r="A17" s="2"/>
      <c r="B17" s="6" t="s">
        <v>18</v>
      </c>
      <c r="C17" s="7" t="s">
        <v>19</v>
      </c>
      <c r="D17" s="11" t="n">
        <f aca="false">C51</f>
        <v>8.18305693715282</v>
      </c>
      <c r="E17" s="6" t="s">
        <v>20</v>
      </c>
      <c r="F17" s="4"/>
      <c r="G17" s="4"/>
      <c r="H17" s="4"/>
      <c r="I17" s="4"/>
    </row>
    <row r="18" customFormat="false" ht="12.8" hidden="false" customHeight="false" outlineLevel="0" collapsed="false">
      <c r="A18" s="2"/>
      <c r="B18" s="6"/>
      <c r="C18" s="7"/>
      <c r="D18" s="11"/>
      <c r="E18" s="6"/>
      <c r="F18" s="4"/>
      <c r="G18" s="4"/>
      <c r="H18" s="4"/>
      <c r="I18" s="4"/>
    </row>
    <row r="19" customFormat="false" ht="12.8" hidden="false" customHeight="false" outlineLevel="0" collapsed="false">
      <c r="A19" s="2"/>
      <c r="B19" s="6" t="s">
        <v>21</v>
      </c>
      <c r="C19" s="7" t="s">
        <v>22</v>
      </c>
      <c r="D19" s="11" t="n">
        <f aca="false">E51</f>
        <v>5.90730039024172</v>
      </c>
      <c r="E19" s="6" t="s">
        <v>20</v>
      </c>
      <c r="F19" s="4"/>
      <c r="G19" s="4"/>
      <c r="H19" s="4"/>
      <c r="I19" s="4"/>
    </row>
    <row r="20" customFormat="false" ht="12.8" hidden="false" customHeight="false" outlineLevel="0" collapsed="false">
      <c r="A20" s="2"/>
      <c r="B20" s="6" t="s">
        <v>23</v>
      </c>
      <c r="C20" s="7" t="s">
        <v>24</v>
      </c>
      <c r="D20" s="11" t="n">
        <f aca="false">G51</f>
        <v>6.57577549998072</v>
      </c>
      <c r="E20" s="6" t="s">
        <v>20</v>
      </c>
      <c r="F20" s="4"/>
      <c r="G20" s="4"/>
      <c r="H20" s="4"/>
      <c r="I20" s="4"/>
    </row>
    <row r="21" customFormat="false" ht="12.8" hidden="false" customHeight="false" outlineLevel="0" collapsed="false">
      <c r="A21" s="2"/>
      <c r="B21" s="6"/>
      <c r="C21" s="2"/>
      <c r="D21" s="2"/>
      <c r="E21" s="6"/>
      <c r="F21" s="4"/>
      <c r="G21" s="4"/>
      <c r="H21" s="4"/>
      <c r="I21" s="4"/>
    </row>
    <row r="22" customFormat="false" ht="12.8" hidden="false" customHeight="false" outlineLevel="0" collapsed="false">
      <c r="A22" s="2"/>
      <c r="B22" s="2"/>
      <c r="C22" s="2"/>
      <c r="D22" s="2"/>
      <c r="E22" s="2"/>
      <c r="F22" s="4"/>
      <c r="G22" s="4"/>
      <c r="H22" s="4"/>
      <c r="I22" s="4"/>
    </row>
    <row r="23" customFormat="false" ht="12.8" hidden="false" customHeight="false" outlineLevel="0" collapsed="false">
      <c r="A23" s="2"/>
      <c r="B23" s="2"/>
      <c r="C23" s="2"/>
      <c r="D23" s="2"/>
      <c r="E23" s="2"/>
      <c r="F23" s="4"/>
      <c r="G23" s="4"/>
      <c r="H23" s="4"/>
      <c r="I23" s="4"/>
    </row>
    <row r="24" customFormat="false" ht="12.8" hidden="false" customHeight="false" outlineLevel="0" collapsed="false">
      <c r="A24" s="2"/>
      <c r="B24" s="2" t="s">
        <v>25</v>
      </c>
      <c r="C24" s="2"/>
      <c r="D24" s="2"/>
      <c r="E24" s="2"/>
      <c r="F24" s="4"/>
      <c r="G24" s="4"/>
      <c r="H24" s="4"/>
      <c r="I24" s="4"/>
    </row>
    <row r="25" customFormat="false" ht="12.8" hidden="false" customHeight="false" outlineLevel="0" collapsed="false">
      <c r="A25" s="2"/>
      <c r="B25" s="2" t="s">
        <v>26</v>
      </c>
      <c r="C25" s="2"/>
      <c r="D25" s="2"/>
      <c r="E25" s="2"/>
      <c r="F25" s="4"/>
      <c r="G25" s="4"/>
      <c r="H25" s="4"/>
      <c r="I25" s="4"/>
    </row>
    <row r="26" customFormat="false" ht="12.8" hidden="false" customHeight="false" outlineLevel="0" collapsed="false">
      <c r="A26" s="2"/>
      <c r="B26" s="2" t="s">
        <v>27</v>
      </c>
      <c r="C26" s="2"/>
      <c r="D26" s="2"/>
      <c r="E26" s="2"/>
      <c r="F26" s="4"/>
      <c r="G26" s="4"/>
      <c r="H26" s="4"/>
      <c r="I26" s="4"/>
    </row>
    <row r="27" customFormat="false" ht="12.8" hidden="false" customHeight="false" outlineLevel="0" collapsed="false">
      <c r="A27" s="2"/>
      <c r="B27" s="2"/>
      <c r="C27" s="2"/>
      <c r="D27" s="2"/>
      <c r="E27" s="2"/>
      <c r="F27" s="4"/>
      <c r="G27" s="4"/>
      <c r="H27" s="4"/>
      <c r="I27" s="4"/>
    </row>
    <row r="28" customFormat="false" ht="12.8" hidden="false" customHeight="false" outlineLevel="0" collapsed="false">
      <c r="A28" s="2"/>
      <c r="B28" s="6" t="s">
        <v>28</v>
      </c>
      <c r="C28" s="7" t="s">
        <v>29</v>
      </c>
      <c r="D28" s="12" t="n">
        <f aca="false">C52/2</f>
        <v>13.9669461922605</v>
      </c>
      <c r="E28" s="6" t="s">
        <v>30</v>
      </c>
      <c r="F28" s="4"/>
      <c r="G28" s="4"/>
      <c r="H28" s="4"/>
      <c r="I28" s="4"/>
    </row>
    <row r="29" customFormat="false" ht="12.8" hidden="false" customHeight="false" outlineLevel="0" collapsed="false">
      <c r="A29" s="2"/>
      <c r="B29" s="2" t="s">
        <v>31</v>
      </c>
      <c r="C29" s="13"/>
      <c r="D29" s="13"/>
      <c r="E29" s="13"/>
      <c r="F29" s="4"/>
      <c r="G29" s="4"/>
      <c r="H29" s="4"/>
      <c r="I29" s="4"/>
    </row>
    <row r="30" customFormat="false" ht="12.8" hidden="false" customHeight="false" outlineLevel="0" collapsed="false">
      <c r="A30" s="4"/>
      <c r="B30" s="14" t="s">
        <v>32</v>
      </c>
      <c r="C30" s="4"/>
      <c r="D30" s="4"/>
      <c r="E30" s="4"/>
      <c r="F30" s="14"/>
      <c r="G30" s="4"/>
      <c r="H30" s="4"/>
      <c r="I30" s="4"/>
    </row>
    <row r="31" customFormat="false" ht="12.8" hidden="false" customHeight="false" outlineLevel="0" collapsed="false">
      <c r="A31" s="4"/>
      <c r="B31" s="4" t="s">
        <v>33</v>
      </c>
      <c r="C31" s="4" t="n">
        <f aca="false">D7-D9/2</f>
        <v>23</v>
      </c>
      <c r="D31" s="4" t="s">
        <v>9</v>
      </c>
      <c r="E31" s="4" t="n">
        <f aca="false">D7</f>
        <v>25</v>
      </c>
      <c r="F31" s="4" t="s">
        <v>9</v>
      </c>
      <c r="G31" s="4" t="n">
        <f aca="false">D7+D9/2</f>
        <v>27</v>
      </c>
      <c r="H31" s="4" t="s">
        <v>9</v>
      </c>
      <c r="I31" s="4"/>
    </row>
    <row r="32" customFormat="false" ht="12.8" hidden="false" customHeight="false" outlineLevel="0" collapsed="false">
      <c r="A32" s="4"/>
      <c r="B32" s="4" t="s">
        <v>34</v>
      </c>
      <c r="C32" s="4" t="n">
        <v>0.096</v>
      </c>
      <c r="D32" s="4" t="s">
        <v>35</v>
      </c>
      <c r="E32" s="4" t="n">
        <v>0.096</v>
      </c>
      <c r="F32" s="4" t="s">
        <v>35</v>
      </c>
      <c r="G32" s="4" t="n">
        <v>0.096</v>
      </c>
      <c r="H32" s="4" t="s">
        <v>35</v>
      </c>
      <c r="I32" s="4"/>
    </row>
    <row r="33" customFormat="false" ht="12.8" hidden="false" customHeight="false" outlineLevel="0" collapsed="false">
      <c r="A33" s="4"/>
      <c r="B33" s="4"/>
      <c r="C33" s="4"/>
      <c r="D33" s="4"/>
      <c r="E33" s="4"/>
      <c r="F33" s="4"/>
      <c r="G33" s="4"/>
      <c r="H33" s="4"/>
      <c r="I33" s="4"/>
    </row>
    <row r="34" customFormat="false" ht="12.8" hidden="false" customHeight="false" outlineLevel="0" collapsed="false">
      <c r="A34" s="4"/>
      <c r="B34" s="4" t="s">
        <v>36</v>
      </c>
      <c r="C34" s="4" t="n">
        <f aca="false">20*LOG(C31,10)+20*LOG(C32,10)+92.45</f>
        <v>99.3299813811432</v>
      </c>
      <c r="D34" s="4" t="s">
        <v>20</v>
      </c>
      <c r="E34" s="4" t="n">
        <f aca="false">20*LOG(E31,10)+20*LOG(E32,10)+92.45</f>
        <v>100.054224834232</v>
      </c>
      <c r="F34" s="4" t="s">
        <v>20</v>
      </c>
      <c r="G34" s="4" t="n">
        <f aca="false">20*LOG(G31,10)+20*LOG(G32,10)+92.45</f>
        <v>100.722699943971</v>
      </c>
      <c r="H34" s="4" t="s">
        <v>20</v>
      </c>
      <c r="I34" s="4"/>
    </row>
    <row r="35" customFormat="false" ht="12.8" hidden="false" customHeight="false" outlineLevel="0" collapsed="false">
      <c r="A35" s="4"/>
      <c r="B35" s="4"/>
      <c r="C35" s="4"/>
      <c r="D35" s="4"/>
      <c r="E35" s="4"/>
      <c r="F35" s="4"/>
      <c r="G35" s="4"/>
      <c r="H35" s="4"/>
      <c r="I35" s="4"/>
    </row>
    <row r="36" customFormat="false" ht="12.8" hidden="false" customHeight="false" outlineLevel="0" collapsed="false">
      <c r="A36" s="4"/>
      <c r="B36" s="4" t="s">
        <v>37</v>
      </c>
      <c r="C36" s="4" t="n">
        <f aca="false">D5</f>
        <v>2000</v>
      </c>
      <c r="D36" s="4" t="n">
        <f aca="false">C36*1000</f>
        <v>2000000</v>
      </c>
      <c r="E36" s="4" t="n">
        <f aca="false">D5</f>
        <v>2000</v>
      </c>
      <c r="F36" s="4" t="n">
        <f aca="false">E36*1000</f>
        <v>2000000</v>
      </c>
      <c r="G36" s="4" t="n">
        <f aca="false">D5</f>
        <v>2000</v>
      </c>
      <c r="H36" s="4" t="n">
        <f aca="false">G36*1000</f>
        <v>2000000</v>
      </c>
      <c r="I36" s="4"/>
    </row>
    <row r="37" customFormat="false" ht="12.8" hidden="false" customHeight="false" outlineLevel="0" collapsed="false">
      <c r="A37" s="4"/>
      <c r="B37" s="4" t="s">
        <v>38</v>
      </c>
      <c r="C37" s="15" t="n">
        <f aca="false">10*LOG(D36,10)</f>
        <v>63.0102999566398</v>
      </c>
      <c r="D37" s="4" t="s">
        <v>39</v>
      </c>
      <c r="E37" s="15" t="n">
        <f aca="false">10*LOG(F36,10)</f>
        <v>63.0102999566398</v>
      </c>
      <c r="F37" s="4" t="s">
        <v>20</v>
      </c>
      <c r="G37" s="15" t="n">
        <f aca="false">10*LOG(H36,10)</f>
        <v>63.0102999566398</v>
      </c>
      <c r="H37" s="4" t="s">
        <v>20</v>
      </c>
      <c r="I37" s="4"/>
    </row>
    <row r="38" customFormat="false" ht="12.8" hidden="false" customHeight="false" outlineLevel="0" collapsed="false">
      <c r="A38" s="4"/>
      <c r="B38" s="4"/>
      <c r="C38" s="15"/>
      <c r="D38" s="4"/>
      <c r="E38" s="15"/>
      <c r="F38" s="4"/>
      <c r="G38" s="15"/>
      <c r="H38" s="4"/>
      <c r="I38" s="4"/>
    </row>
    <row r="39" customFormat="false" ht="12.8" hidden="false" customHeight="false" outlineLevel="0" collapsed="false">
      <c r="A39" s="4"/>
      <c r="B39" s="4" t="s">
        <v>40</v>
      </c>
      <c r="C39" s="15" t="n">
        <v>0</v>
      </c>
      <c r="D39" s="4" t="s">
        <v>20</v>
      </c>
      <c r="E39" s="15" t="n">
        <v>3</v>
      </c>
      <c r="F39" s="4" t="s">
        <v>20</v>
      </c>
      <c r="G39" s="15" t="n">
        <v>3</v>
      </c>
      <c r="H39" s="4" t="s">
        <v>20</v>
      </c>
      <c r="I39" s="4"/>
    </row>
    <row r="40" customFormat="false" ht="12.8" hidden="false" customHeight="false" outlineLevel="0" collapsed="false">
      <c r="A40" s="4"/>
      <c r="B40" s="4"/>
      <c r="C40" s="4"/>
      <c r="D40" s="4"/>
      <c r="E40" s="4"/>
      <c r="F40" s="4"/>
      <c r="G40" s="4"/>
      <c r="H40" s="4"/>
      <c r="I40" s="4"/>
    </row>
    <row r="41" customFormat="false" ht="12.8" hidden="false" customHeight="false" outlineLevel="0" collapsed="false">
      <c r="A41" s="4"/>
      <c r="B41" s="14" t="s">
        <v>41</v>
      </c>
      <c r="C41" s="16" t="n">
        <f aca="false">C37-C34+C39</f>
        <v>-36.3196814245034</v>
      </c>
      <c r="D41" s="14" t="s">
        <v>39</v>
      </c>
      <c r="E41" s="16" t="n">
        <f aca="false">E37-E34+E39</f>
        <v>-34.0439248775923</v>
      </c>
      <c r="F41" s="14" t="s">
        <v>20</v>
      </c>
      <c r="G41" s="16" t="n">
        <f aca="false">G37-G34+G39</f>
        <v>-34.7123999873313</v>
      </c>
      <c r="H41" s="14" t="s">
        <v>20</v>
      </c>
      <c r="I41" s="4"/>
    </row>
    <row r="42" customFormat="false" ht="12.8" hidden="false" customHeight="false" outlineLevel="0" collapsed="false">
      <c r="A42" s="4"/>
      <c r="B42" s="4"/>
      <c r="C42" s="4" t="n">
        <f aca="false">C41+90+20*LOG(10,7)</f>
        <v>77.3462118245954</v>
      </c>
      <c r="D42" s="4" t="s">
        <v>42</v>
      </c>
      <c r="E42" s="4" t="n">
        <f aca="false">E41+90+20*LOG(10,7)</f>
        <v>79.6219683715065</v>
      </c>
      <c r="F42" s="4"/>
      <c r="G42" s="4"/>
      <c r="H42" s="4"/>
      <c r="I42" s="4"/>
    </row>
    <row r="43" customFormat="false" ht="12.8" hidden="false" customHeight="false" outlineLevel="0" collapsed="false">
      <c r="A43" s="4"/>
      <c r="B43" s="14" t="s">
        <v>43</v>
      </c>
      <c r="C43" s="4"/>
      <c r="D43" s="4"/>
      <c r="E43" s="4"/>
      <c r="F43" s="4"/>
      <c r="G43" s="4"/>
      <c r="H43" s="4"/>
      <c r="I43" s="4"/>
    </row>
    <row r="44" customFormat="false" ht="12.8" hidden="false" customHeight="false" outlineLevel="0" collapsed="false">
      <c r="A44" s="4"/>
      <c r="B44" s="4" t="s">
        <v>33</v>
      </c>
      <c r="C44" s="4" t="n">
        <f aca="false">D9/2</f>
        <v>2</v>
      </c>
      <c r="D44" s="4" t="s">
        <v>9</v>
      </c>
      <c r="E44" s="4" t="n">
        <f aca="false">D9/2</f>
        <v>2</v>
      </c>
      <c r="F44" s="4" t="s">
        <v>9</v>
      </c>
      <c r="G44" s="4" t="n">
        <f aca="false">D9/2</f>
        <v>2</v>
      </c>
      <c r="H44" s="4" t="s">
        <v>9</v>
      </c>
      <c r="I44" s="4"/>
    </row>
    <row r="45" customFormat="false" ht="12.8" hidden="false" customHeight="false" outlineLevel="0" collapsed="false">
      <c r="A45" s="4"/>
      <c r="B45" s="4" t="s">
        <v>34</v>
      </c>
      <c r="C45" s="4" t="n">
        <v>0.096</v>
      </c>
      <c r="D45" s="4" t="s">
        <v>35</v>
      </c>
      <c r="E45" s="4" t="n">
        <v>0.096</v>
      </c>
      <c r="F45" s="4" t="s">
        <v>35</v>
      </c>
      <c r="G45" s="4" t="n">
        <v>0.096</v>
      </c>
      <c r="H45" s="4" t="s">
        <v>35</v>
      </c>
      <c r="I45" s="4"/>
    </row>
    <row r="46" customFormat="false" ht="12.8" hidden="false" customHeight="false" outlineLevel="0" collapsed="false">
      <c r="A46" s="4"/>
      <c r="B46" s="4" t="s">
        <v>36</v>
      </c>
      <c r="C46" s="4" t="n">
        <f aca="false">20*LOG(C44,10)+20*LOG(C45,10)+92.45</f>
        <v>78.116024574071</v>
      </c>
      <c r="D46" s="4" t="s">
        <v>20</v>
      </c>
      <c r="E46" s="4" t="n">
        <f aca="false">20*LOG(E44,10)+20*LOG(E45,10)+92.45</f>
        <v>78.116024574071</v>
      </c>
      <c r="F46" s="4" t="s">
        <v>20</v>
      </c>
      <c r="G46" s="4" t="n">
        <f aca="false">20*LOG(G44,10)+20*LOG(G45,10)+92.45</f>
        <v>78.116024574071</v>
      </c>
      <c r="H46" s="4" t="s">
        <v>20</v>
      </c>
      <c r="I46" s="4"/>
    </row>
    <row r="47" customFormat="false" ht="12.8" hidden="false" customHeight="false" outlineLevel="0" collapsed="false">
      <c r="A47" s="4"/>
      <c r="B47" s="4" t="s">
        <v>37</v>
      </c>
      <c r="C47" s="4" t="n">
        <f aca="false">D11</f>
        <v>25</v>
      </c>
      <c r="D47" s="4" t="n">
        <f aca="false">C47*1000</f>
        <v>25000</v>
      </c>
      <c r="E47" s="4" t="n">
        <f aca="false">D11</f>
        <v>25</v>
      </c>
      <c r="F47" s="4" t="n">
        <f aca="false">E47*1000</f>
        <v>25000</v>
      </c>
      <c r="G47" s="4" t="n">
        <f aca="false">D11</f>
        <v>25</v>
      </c>
      <c r="H47" s="4" t="n">
        <f aca="false">G47*1000</f>
        <v>25000</v>
      </c>
      <c r="I47" s="4"/>
    </row>
    <row r="48" customFormat="false" ht="12.8" hidden="false" customHeight="false" outlineLevel="0" collapsed="false">
      <c r="A48" s="4"/>
      <c r="B48" s="4" t="s">
        <v>38</v>
      </c>
      <c r="C48" s="15" t="n">
        <f aca="false">10*LOG(D47,10)</f>
        <v>43.9794000867204</v>
      </c>
      <c r="D48" s="4" t="s">
        <v>39</v>
      </c>
      <c r="E48" s="15" t="n">
        <f aca="false">10*LOG(F47,10)</f>
        <v>43.9794000867204</v>
      </c>
      <c r="F48" s="4" t="s">
        <v>20</v>
      </c>
      <c r="G48" s="15" t="n">
        <f aca="false">10*LOG(H47,10)</f>
        <v>43.9794000867204</v>
      </c>
      <c r="H48" s="4" t="s">
        <v>20</v>
      </c>
      <c r="I48" s="4"/>
    </row>
    <row r="49" customFormat="false" ht="12.8" hidden="false" customHeight="false" outlineLevel="0" collapsed="false">
      <c r="A49" s="4"/>
      <c r="B49" s="4" t="s">
        <v>40</v>
      </c>
      <c r="C49" s="15" t="n">
        <v>6</v>
      </c>
      <c r="D49" s="4" t="s">
        <v>20</v>
      </c>
      <c r="E49" s="15" t="n">
        <v>6</v>
      </c>
      <c r="F49" s="4" t="s">
        <v>20</v>
      </c>
      <c r="G49" s="15" t="n">
        <v>6</v>
      </c>
      <c r="H49" s="4" t="s">
        <v>20</v>
      </c>
      <c r="I49" s="4"/>
    </row>
    <row r="50" customFormat="false" ht="12.8" hidden="false" customHeight="false" outlineLevel="0" collapsed="false">
      <c r="A50" s="4"/>
      <c r="B50" s="14" t="s">
        <v>41</v>
      </c>
      <c r="C50" s="16" t="n">
        <f aca="false">C48-C46+C49</f>
        <v>-28.1366244873506</v>
      </c>
      <c r="D50" s="14" t="s">
        <v>39</v>
      </c>
      <c r="E50" s="16" t="n">
        <f aca="false">E48-E46+E49</f>
        <v>-28.1366244873506</v>
      </c>
      <c r="F50" s="14" t="s">
        <v>20</v>
      </c>
      <c r="G50" s="16" t="n">
        <f aca="false">G48-G46+G49</f>
        <v>-28.1366244873506</v>
      </c>
      <c r="H50" s="14" t="s">
        <v>20</v>
      </c>
      <c r="I50" s="4"/>
    </row>
    <row r="51" customFormat="false" ht="12.8" hidden="false" customHeight="false" outlineLevel="0" collapsed="false">
      <c r="A51" s="4"/>
      <c r="B51" s="14" t="s">
        <v>44</v>
      </c>
      <c r="C51" s="17" t="n">
        <f aca="false">C50-C41</f>
        <v>8.18305693715282</v>
      </c>
      <c r="D51" s="14" t="s">
        <v>39</v>
      </c>
      <c r="E51" s="17" t="n">
        <f aca="false">E50-E41</f>
        <v>5.90730039024172</v>
      </c>
      <c r="F51" s="14" t="s">
        <v>20</v>
      </c>
      <c r="G51" s="17" t="n">
        <f aca="false">G50-G41</f>
        <v>6.57577549998072</v>
      </c>
      <c r="H51" s="14" t="s">
        <v>20</v>
      </c>
      <c r="I51" s="4"/>
    </row>
    <row r="52" customFormat="false" ht="12.8" hidden="false" customHeight="false" outlineLevel="0" collapsed="false">
      <c r="A52" s="4"/>
      <c r="B52" s="4" t="s">
        <v>45</v>
      </c>
      <c r="C52" s="4" t="n">
        <f aca="false">17.31*SQRT(E44/(2*4*E32))</f>
        <v>27.933892384521</v>
      </c>
      <c r="D52" s="4" t="s">
        <v>30</v>
      </c>
      <c r="E52" s="4"/>
      <c r="F52" s="4"/>
      <c r="G52" s="4"/>
      <c r="H52" s="4"/>
      <c r="I52" s="4"/>
    </row>
    <row r="53" customFormat="false" ht="12.8" hidden="false" customHeight="false" outlineLevel="0" collapsed="false">
      <c r="A53" s="4"/>
      <c r="B53" s="4"/>
      <c r="C53" s="4"/>
      <c r="D53" s="4"/>
      <c r="E53" s="4"/>
      <c r="F53" s="4"/>
      <c r="G53" s="4"/>
      <c r="H53" s="4"/>
      <c r="I53" s="4"/>
    </row>
  </sheetData>
  <sheetProtection sheet="true" objects="true" scenarios="true"/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81998</TotalTime>
  <Application>LibreOffice/4.2.8.2$Linux_X86_64 LibreOffice_project/420m0$Build-2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2021-12-29T00:26:31Z</dcterms:created>
  <dc:language>en</dc:language>
  <dcterms:modified xsi:type="dcterms:W3CDTF">2022-04-02T11:31:01Z</dcterms:modified>
  <cp:revision>20</cp:revision>
</cp:coreProperties>
</file>